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AC\OneDrive - RB Health Partners\Documents\NIPP Tools\"/>
    </mc:Choice>
  </mc:AlternateContent>
  <xr:revisionPtr revIDLastSave="0" documentId="13_ncr:1_{084D6AC9-D26F-4E79-91C0-9EC39828F41F}" xr6:coauthVersionLast="46" xr6:coauthVersionMax="46" xr10:uidLastSave="{00000000-0000-0000-0000-000000000000}"/>
  <bookViews>
    <workbookView xWindow="-110" yWindow="-110" windowWidth="19420" windowHeight="10420" xr2:uid="{00000000-000D-0000-FFFF-FFFF00000000}"/>
  </bookViews>
  <sheets>
    <sheet name="IC Risk Assessment" sheetId="1" r:id="rId1"/>
    <sheet name="RISK ASSESSMENT PRIORITY" sheetId="2" r:id="rId2"/>
    <sheet name="Defini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 i="1" l="1"/>
  <c r="V9" i="1"/>
  <c r="V10" i="1"/>
  <c r="V11" i="1"/>
  <c r="V12" i="1"/>
  <c r="V13" i="1"/>
  <c r="V14" i="1"/>
  <c r="V15" i="1"/>
  <c r="V16" i="1"/>
  <c r="V17" i="1"/>
  <c r="V18" i="1"/>
  <c r="V19" i="1"/>
  <c r="V20" i="1"/>
  <c r="V21" i="1"/>
  <c r="V6" i="1"/>
  <c r="V7" i="1" l="1"/>
  <c r="W16" i="1" s="1"/>
  <c r="W15" i="1" l="1"/>
  <c r="W13" i="1"/>
  <c r="W14" i="1"/>
  <c r="W7" i="1"/>
  <c r="W17" i="1"/>
  <c r="W9" i="1"/>
  <c r="W19" i="1"/>
  <c r="W18" i="1"/>
  <c r="W12" i="1"/>
  <c r="W20" i="1"/>
  <c r="W21" i="1"/>
  <c r="W11" i="1"/>
  <c r="W6" i="1"/>
  <c r="W10" i="1"/>
  <c r="W8" i="1"/>
  <c r="Y21" i="1" l="1"/>
  <c r="D21" i="2" s="1"/>
  <c r="Y13" i="1"/>
  <c r="D13" i="2" s="1"/>
  <c r="Y18" i="1"/>
  <c r="D18" i="2" s="1"/>
  <c r="Y10" i="1"/>
  <c r="D10" i="2" s="1"/>
  <c r="Y15" i="1"/>
  <c r="D15" i="2" s="1"/>
  <c r="Y7" i="1"/>
  <c r="D7" i="2" s="1"/>
  <c r="Y20" i="1"/>
  <c r="D20" i="2" s="1"/>
  <c r="Y12" i="1"/>
  <c r="D12" i="2" s="1"/>
  <c r="Y16" i="1"/>
  <c r="D16" i="2" s="1"/>
  <c r="Y8" i="1"/>
  <c r="D8" i="2" s="1"/>
  <c r="Y17" i="1"/>
  <c r="D17" i="2" s="1"/>
  <c r="Y9" i="1"/>
  <c r="D9" i="2" s="1"/>
  <c r="Y11" i="1"/>
  <c r="D11" i="2" s="1"/>
  <c r="Y14" i="1"/>
  <c r="D14" i="2" s="1"/>
  <c r="Y6" i="1"/>
  <c r="D6" i="2" s="1"/>
  <c r="Y19" i="1"/>
  <c r="D19" i="2" s="1"/>
</calcChain>
</file>

<file path=xl/sharedStrings.xml><?xml version="1.0" encoding="utf-8"?>
<sst xmlns="http://schemas.openxmlformats.org/spreadsheetml/2006/main" count="61" uniqueCount="57">
  <si>
    <t>Infection Prevention Risk Assessment for Nursing Homes</t>
  </si>
  <si>
    <t>Month:</t>
  </si>
  <si>
    <t>Year:</t>
  </si>
  <si>
    <t>Event</t>
  </si>
  <si>
    <t>Probability of Occurrence</t>
  </si>
  <si>
    <t>x</t>
  </si>
  <si>
    <t>Severity Rating</t>
  </si>
  <si>
    <t>Current Capacity and Performance</t>
  </si>
  <si>
    <t>Risk Score</t>
  </si>
  <si>
    <t>1
Rarely</t>
  </si>
  <si>
    <t>2
Sometimes</t>
  </si>
  <si>
    <t>3
Frequently</t>
  </si>
  <si>
    <t>4
Almost 
always/ ongoing</t>
  </si>
  <si>
    <t>5-Almost always</t>
  </si>
  <si>
    <t>1
Minimal 
Harm</t>
  </si>
  <si>
    <t>2
Some 
Harm</t>
  </si>
  <si>
    <t>3
Major 
Harm</t>
  </si>
  <si>
    <t>4
Cata-
strophic 
Harm</t>
  </si>
  <si>
    <t>5-Catastrophic harm</t>
  </si>
  <si>
    <t>RANK</t>
  </si>
  <si>
    <t>PRIORITY</t>
  </si>
  <si>
    <t>Staff non-compliant with hand hygiene</t>
  </si>
  <si>
    <t>Staff non-compliant with standard precautions</t>
  </si>
  <si>
    <t>Staff non-compliant with isolation precautions</t>
  </si>
  <si>
    <t>Improper cleaning and disinfection of shared medical equipment</t>
  </si>
  <si>
    <t>Improper cleaning and disinfection of glucometers</t>
  </si>
  <si>
    <t>Ineffective cleaning and disinfection of resident rooms</t>
  </si>
  <si>
    <t>Low flu and pneumonia vaccination rates for residents</t>
  </si>
  <si>
    <t>EVENT</t>
  </si>
  <si>
    <t>RISK ASSESSMENT PRIORITY</t>
  </si>
  <si>
    <t>DEFINITIONS</t>
  </si>
  <si>
    <t>Probability of Occurance</t>
  </si>
  <si>
    <t>Current Capacity</t>
  </si>
  <si>
    <t>Consider the following questions. Has the event happened in the past?  Is the event likely to occur in the future? How often does the event occur or is it likely to occur?</t>
  </si>
  <si>
    <t>Consider the following questions.  What is the impact on the patient/resident? Will the event lead to significant morbidity or mortality? Is there the potential for loss of function or loss of quality of life? What is the impact on the facility? Are there financial, legal, or regulatory issues associated with the event? What does the literature tell us abou the event?</t>
  </si>
  <si>
    <t xml:space="preserve">Consider the following questions. Do you have policies and procedures in place to address the event? Are the necessary resources (i.e. supplies, technology) readily available to address the event? Has staff been properly trained? </t>
  </si>
  <si>
    <t>Training Program</t>
  </si>
  <si>
    <t>4
Major gaps</t>
  </si>
  <si>
    <t>3
Some gaps</t>
  </si>
  <si>
    <t>Consider the following questions. Do you have training materials or does training need to be developed? Have staff been trained? Are staff trained annually and as needed? Have competencies been assessed and verified?</t>
  </si>
  <si>
    <t>2
A few gaps</t>
  </si>
  <si>
    <t>1
No gaps; all trained &amp; validated</t>
  </si>
  <si>
    <t>Instructions</t>
  </si>
  <si>
    <t>Enter the score for each category based on the guidance below. Multiply the scores across. The highest score represents your top priority.  The spreadsheet will automatically rank the events from the highest to lowest on the risk assessment priority tab.</t>
  </si>
  <si>
    <t>Low  COVID  and flu vaccination rates for staff</t>
  </si>
  <si>
    <t>Low COVID vaccinations for residents</t>
  </si>
  <si>
    <t>Ineffective infection surveillance practices</t>
  </si>
  <si>
    <t>Infections due to MDRO</t>
  </si>
  <si>
    <t>1
No gaps Policy &amp; 
Resources</t>
  </si>
  <si>
    <t>2
Few gaps Policy &amp;
Resources</t>
  </si>
  <si>
    <t xml:space="preserve">3
Some gaps policy &amp; 
Resources </t>
  </si>
  <si>
    <t>4
Major 
gaps policy &amp;  
Resources</t>
  </si>
  <si>
    <t>Lack of data to track Antibiotic stewardship program outcome and process measures</t>
  </si>
  <si>
    <t>Resident viral respiratory infections</t>
  </si>
  <si>
    <t>Lack of  process measure surveillance data to validate compliance with IPC procedures</t>
  </si>
  <si>
    <t>SST infections</t>
  </si>
  <si>
    <t>Staff turnover/new/agency staff not compliant with facility policy/procedures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</si>
</sst>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9"/>
      <color theme="1"/>
      <name val="Arial Narrow"/>
      <family val="2"/>
    </font>
    <font>
      <b/>
      <sz val="9"/>
      <color theme="1"/>
      <name val="Arial Narrow"/>
      <family val="2"/>
    </font>
    <font>
      <sz val="9"/>
      <color rgb="FF574123"/>
      <name val="Arial Narrow"/>
      <family val="2"/>
    </font>
    <font>
      <b/>
      <sz val="14"/>
      <color theme="1"/>
      <name val="Calibri"/>
      <family val="2"/>
      <scheme val="minor"/>
    </font>
    <font>
      <b/>
      <sz val="12"/>
      <color theme="1"/>
      <name val="Calibri"/>
      <family val="2"/>
    </font>
    <font>
      <sz val="12"/>
      <color theme="1"/>
      <name val="Calibri"/>
      <family val="2"/>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theme="0" tint="-4.9989318521683403E-2"/>
        <bgColor rgb="FF000000"/>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style="medium">
        <color theme="1"/>
      </bottom>
      <diagonal/>
    </border>
    <border>
      <left style="medium">
        <color theme="1"/>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medium">
        <color indexed="64"/>
      </right>
      <top style="thin">
        <color indexed="64"/>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medium">
        <color indexed="64"/>
      </right>
      <top style="thin">
        <color indexed="64"/>
      </top>
      <bottom style="medium">
        <color theme="1"/>
      </bottom>
      <diagonal/>
    </border>
    <border>
      <left style="medium">
        <color indexed="64"/>
      </left>
      <right style="medium">
        <color theme="1"/>
      </right>
      <top style="thin">
        <color indexed="64"/>
      </top>
      <bottom style="medium">
        <color theme="1"/>
      </bottom>
      <diagonal/>
    </border>
  </borders>
  <cellStyleXfs count="1">
    <xf numFmtId="0" fontId="0" fillId="0" borderId="0"/>
  </cellStyleXfs>
  <cellXfs count="107">
    <xf numFmtId="0" fontId="0" fillId="0" borderId="0" xfId="0"/>
    <xf numFmtId="0" fontId="1" fillId="0" borderId="1" xfId="0" applyFont="1" applyBorder="1"/>
    <xf numFmtId="0" fontId="1" fillId="0" borderId="2" xfId="0" applyFont="1" applyBorder="1"/>
    <xf numFmtId="0" fontId="1" fillId="0" borderId="3" xfId="0" applyFont="1" applyBorder="1"/>
    <xf numFmtId="0" fontId="2" fillId="0" borderId="4" xfId="0" applyFont="1" applyBorder="1"/>
    <xf numFmtId="0" fontId="2" fillId="2" borderId="6" xfId="0" applyFont="1" applyFill="1" applyBorder="1" applyAlignment="1"/>
    <xf numFmtId="0" fontId="2" fillId="2" borderId="0" xfId="0" applyFont="1" applyFill="1" applyBorder="1"/>
    <xf numFmtId="0" fontId="2" fillId="0" borderId="9" xfId="0" applyFont="1" applyBorder="1"/>
    <xf numFmtId="0" fontId="1" fillId="0" borderId="4" xfId="0" applyFont="1" applyBorder="1"/>
    <xf numFmtId="0" fontId="1" fillId="2" borderId="11" xfId="0" applyFont="1" applyFill="1" applyBorder="1" applyAlignment="1">
      <alignment horizontal="left" vertical="center"/>
    </xf>
    <xf numFmtId="0" fontId="1" fillId="2" borderId="11" xfId="0" applyFont="1" applyFill="1" applyBorder="1" applyAlignment="1">
      <alignment horizontal="right"/>
    </xf>
    <xf numFmtId="0" fontId="1" fillId="2" borderId="11" xfId="0" applyFont="1" applyFill="1" applyBorder="1" applyAlignment="1"/>
    <xf numFmtId="0" fontId="1" fillId="2" borderId="0" xfId="0" applyFont="1" applyFill="1" applyBorder="1"/>
    <xf numFmtId="0" fontId="1" fillId="0" borderId="9" xfId="0" applyFont="1" applyBorder="1"/>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1" fillId="0" borderId="4" xfId="0" applyFont="1" applyBorder="1" applyAlignment="1">
      <alignment wrapText="1"/>
    </xf>
    <xf numFmtId="0" fontId="1" fillId="2"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wrapText="1"/>
    </xf>
    <xf numFmtId="0" fontId="1" fillId="0" borderId="0" xfId="0" applyFont="1" applyBorder="1" applyAlignment="1">
      <alignment wrapText="1"/>
    </xf>
    <xf numFmtId="0" fontId="1" fillId="0" borderId="14" xfId="0" applyFont="1" applyBorder="1" applyAlignment="1">
      <alignment wrapText="1"/>
    </xf>
    <xf numFmtId="0" fontId="1" fillId="0" borderId="0" xfId="0" applyFont="1" applyBorder="1" applyAlignment="1">
      <alignment horizontal="center"/>
    </xf>
    <xf numFmtId="0" fontId="3" fillId="0" borderId="0" xfId="0" applyFont="1" applyBorder="1" applyAlignment="1">
      <alignment horizontal="center"/>
    </xf>
    <xf numFmtId="0" fontId="1" fillId="3" borderId="0" xfId="0" applyFont="1" applyFill="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2" fillId="0" borderId="0" xfId="0" applyFont="1" applyBorder="1"/>
    <xf numFmtId="0" fontId="1" fillId="0" borderId="0" xfId="0" applyFont="1" applyBorder="1"/>
    <xf numFmtId="0" fontId="2" fillId="0" borderId="9" xfId="0" applyFont="1" applyBorder="1" applyAlignment="1">
      <alignment horizontal="center" vertical="center"/>
    </xf>
    <xf numFmtId="0" fontId="1" fillId="2" borderId="0" xfId="0" applyFont="1" applyFill="1" applyBorder="1" applyAlignment="1">
      <alignment horizontal="left" vertical="center"/>
    </xf>
    <xf numFmtId="0" fontId="2" fillId="0" borderId="5" xfId="0" applyFont="1" applyBorder="1"/>
    <xf numFmtId="0" fontId="2" fillId="0" borderId="6" xfId="0" applyFont="1" applyBorder="1"/>
    <xf numFmtId="0" fontId="2" fillId="0" borderId="8" xfId="0" applyFont="1" applyBorder="1"/>
    <xf numFmtId="0" fontId="1" fillId="0" borderId="18" xfId="0" applyFont="1" applyBorder="1"/>
    <xf numFmtId="0" fontId="1" fillId="0" borderId="19" xfId="0" applyFont="1" applyBorder="1"/>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 fillId="0" borderId="10" xfId="0" applyFont="1" applyBorder="1"/>
    <xf numFmtId="0" fontId="1" fillId="0" borderId="11" xfId="0" applyFont="1" applyBorder="1"/>
    <xf numFmtId="0" fontId="1" fillId="0" borderId="12" xfId="0" applyFont="1" applyBorder="1"/>
    <xf numFmtId="0" fontId="2" fillId="0" borderId="18" xfId="0" applyFont="1" applyBorder="1"/>
    <xf numFmtId="0" fontId="2" fillId="0" borderId="19" xfId="0" applyFont="1" applyBorder="1"/>
    <xf numFmtId="0" fontId="1" fillId="0" borderId="4" xfId="0" applyFont="1" applyBorder="1" applyAlignment="1">
      <alignment vertical="center"/>
    </xf>
    <xf numFmtId="0" fontId="1" fillId="0" borderId="18" xfId="0" applyFont="1" applyBorder="1" applyAlignment="1">
      <alignment vertical="center"/>
    </xf>
    <xf numFmtId="0" fontId="5" fillId="5" borderId="20" xfId="0" applyFont="1" applyFill="1" applyBorder="1" applyAlignment="1">
      <alignment horizontal="center" vertical="center"/>
    </xf>
    <xf numFmtId="0" fontId="1" fillId="0" borderId="19" xfId="0" applyFont="1" applyBorder="1" applyAlignment="1">
      <alignment vertical="center"/>
    </xf>
    <xf numFmtId="0" fontId="1" fillId="0" borderId="9" xfId="0" applyFont="1" applyBorder="1" applyAlignment="1">
      <alignment vertical="center"/>
    </xf>
    <xf numFmtId="0" fontId="0" fillId="0" borderId="0" xfId="0" applyAlignment="1">
      <alignment vertical="center"/>
    </xf>
    <xf numFmtId="0" fontId="6" fillId="4" borderId="21" xfId="0" applyFont="1" applyFill="1" applyBorder="1" applyAlignment="1">
      <alignment horizontal="center" vertical="center"/>
    </xf>
    <xf numFmtId="0" fontId="1" fillId="0" borderId="4"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9" xfId="0" applyFont="1" applyBorder="1" applyAlignment="1">
      <alignment vertical="center" wrapText="1"/>
    </xf>
    <xf numFmtId="0" fontId="6" fillId="4" borderId="22"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2" fillId="2" borderId="11" xfId="0" applyFont="1" applyFill="1" applyBorder="1" applyAlignment="1">
      <alignment horizontal="center" vertical="center"/>
    </xf>
    <xf numFmtId="0" fontId="1" fillId="2" borderId="7" xfId="0" applyFont="1" applyFill="1" applyBorder="1" applyAlignment="1">
      <alignment horizontal="center" wrapText="1"/>
    </xf>
    <xf numFmtId="0" fontId="1" fillId="2" borderId="0" xfId="0" applyFont="1" applyFill="1" applyBorder="1" applyAlignment="1">
      <alignment horizontal="right"/>
    </xf>
    <xf numFmtId="0" fontId="1" fillId="2" borderId="0" xfId="0" applyFont="1" applyFill="1" applyBorder="1" applyAlignment="1">
      <alignment horizontal="left"/>
    </xf>
    <xf numFmtId="0" fontId="1" fillId="2" borderId="0" xfId="0" applyFont="1" applyFill="1" applyBorder="1" applyAlignment="1"/>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2" fillId="2" borderId="31"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32" xfId="0" applyFont="1" applyFill="1" applyBorder="1" applyAlignment="1">
      <alignment horizontal="center" wrapText="1"/>
    </xf>
    <xf numFmtId="0" fontId="1" fillId="2" borderId="32" xfId="0" applyFont="1" applyFill="1" applyBorder="1" applyAlignment="1">
      <alignment vertical="center" wrapText="1"/>
    </xf>
    <xf numFmtId="0" fontId="1" fillId="2" borderId="33" xfId="0" applyFont="1" applyFill="1" applyBorder="1" applyAlignment="1">
      <alignment wrapText="1"/>
    </xf>
    <xf numFmtId="0" fontId="6" fillId="4" borderId="36" xfId="0" applyFont="1" applyFill="1" applyBorder="1" applyAlignment="1">
      <alignment horizontal="left" vertical="top"/>
    </xf>
    <xf numFmtId="0" fontId="6" fillId="4" borderId="37" xfId="0" applyFont="1" applyFill="1" applyBorder="1" applyAlignment="1">
      <alignment horizontal="left" vertical="top" wrapText="1"/>
    </xf>
    <xf numFmtId="0" fontId="6" fillId="4" borderId="38" xfId="0" applyFont="1" applyFill="1" applyBorder="1" applyAlignment="1">
      <alignment horizontal="left" vertical="top"/>
    </xf>
    <xf numFmtId="0" fontId="6" fillId="4" borderId="39" xfId="0" applyFont="1" applyFill="1" applyBorder="1" applyAlignment="1">
      <alignment horizontal="left" vertical="top" wrapText="1"/>
    </xf>
    <xf numFmtId="0" fontId="4" fillId="0" borderId="0" xfId="0" applyFont="1" applyBorder="1" applyAlignment="1"/>
    <xf numFmtId="0" fontId="1" fillId="0" borderId="2" xfId="0" applyFont="1" applyBorder="1" applyProtection="1"/>
    <xf numFmtId="0" fontId="2" fillId="2" borderId="8" xfId="0" applyFont="1" applyFill="1" applyBorder="1" applyProtection="1"/>
    <xf numFmtId="0" fontId="1" fillId="2" borderId="19" xfId="0" applyFont="1" applyFill="1" applyBorder="1" applyProtection="1"/>
    <xf numFmtId="0" fontId="2" fillId="2" borderId="31" xfId="0" applyFont="1" applyFill="1" applyBorder="1" applyAlignment="1" applyProtection="1">
      <alignment horizontal="center" vertical="center"/>
    </xf>
    <xf numFmtId="0" fontId="1" fillId="2" borderId="32" xfId="0" applyFont="1" applyFill="1" applyBorder="1" applyAlignment="1" applyProtection="1">
      <alignment wrapText="1"/>
    </xf>
    <xf numFmtId="0" fontId="1" fillId="2" borderId="32" xfId="0" applyFont="1" applyFill="1" applyBorder="1" applyAlignment="1" applyProtection="1">
      <alignment horizontal="center" vertical="center"/>
    </xf>
    <xf numFmtId="0" fontId="1" fillId="0" borderId="16" xfId="0" applyFont="1" applyBorder="1" applyProtection="1"/>
    <xf numFmtId="0" fontId="0" fillId="0" borderId="0" xfId="0" applyProtection="1"/>
    <xf numFmtId="0" fontId="1" fillId="2" borderId="26"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7" fillId="0" borderId="0" xfId="0" applyFont="1" applyBorder="1" applyAlignment="1">
      <alignment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6" xfId="0" applyFont="1" applyFill="1" applyBorder="1" applyAlignment="1">
      <alignment horizontal="right"/>
    </xf>
    <xf numFmtId="0" fontId="2" fillId="2" borderId="7" xfId="0" applyFont="1" applyFill="1" applyBorder="1" applyAlignment="1" applyProtection="1">
      <alignment horizontal="left"/>
      <protection locked="0"/>
    </xf>
    <xf numFmtId="0" fontId="4" fillId="0" borderId="0" xfId="0" applyFont="1" applyBorder="1" applyAlignment="1">
      <alignment horizontal="center"/>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workbookViewId="0">
      <selection activeCell="P9" sqref="P9"/>
    </sheetView>
  </sheetViews>
  <sheetFormatPr defaultRowHeight="14.5" x14ac:dyDescent="0.35"/>
  <cols>
    <col min="1" max="1" width="0.81640625" customWidth="1"/>
    <col min="2" max="2" width="16.1796875" customWidth="1"/>
    <col min="3" max="3" width="5.1796875" customWidth="1"/>
    <col min="4" max="4" width="7.81640625" customWidth="1"/>
    <col min="5" max="5" width="7.54296875" customWidth="1"/>
    <col min="6" max="6" width="6.453125" customWidth="1"/>
    <col min="7" max="7" width="0" hidden="1" customWidth="1"/>
    <col min="8" max="8" width="6" customWidth="1"/>
    <col min="9" max="9" width="4.81640625" customWidth="1"/>
    <col min="10" max="10" width="4.54296875" customWidth="1"/>
    <col min="11" max="11" width="5.81640625" customWidth="1"/>
    <col min="12" max="12" width="0" hidden="1" customWidth="1"/>
    <col min="13" max="14" width="7.1796875" customWidth="1"/>
    <col min="15" max="15" width="7.81640625" customWidth="1"/>
    <col min="16" max="16" width="8.1796875" customWidth="1"/>
    <col min="17" max="17" width="0" hidden="1" customWidth="1"/>
    <col min="18" max="18" width="6.1796875" customWidth="1"/>
    <col min="19" max="19" width="7.81640625" customWidth="1"/>
    <col min="20" max="20" width="7.1796875" customWidth="1"/>
    <col min="21" max="21" width="6.453125" customWidth="1"/>
    <col min="22" max="22" width="8" style="83" customWidth="1"/>
    <col min="23" max="25" width="8.81640625" hidden="1" customWidth="1"/>
    <col min="26" max="26" width="0.81640625" customWidth="1"/>
  </cols>
  <sheetData>
    <row r="1" spans="1:26" ht="5" customHeight="1" x14ac:dyDescent="0.35">
      <c r="A1" s="1"/>
      <c r="B1" s="2"/>
      <c r="C1" s="2"/>
      <c r="D1" s="2"/>
      <c r="E1" s="2"/>
      <c r="F1" s="2"/>
      <c r="G1" s="2"/>
      <c r="H1" s="2"/>
      <c r="I1" s="2"/>
      <c r="J1" s="2"/>
      <c r="K1" s="2"/>
      <c r="L1" s="2"/>
      <c r="M1" s="2"/>
      <c r="N1" s="2"/>
      <c r="O1" s="2"/>
      <c r="P1" s="2"/>
      <c r="Q1" s="2"/>
      <c r="R1" s="2"/>
      <c r="S1" s="2"/>
      <c r="T1" s="2"/>
      <c r="U1" s="2"/>
      <c r="V1" s="76"/>
      <c r="W1" s="2"/>
      <c r="X1" s="2"/>
      <c r="Y1" s="2"/>
      <c r="Z1" s="3"/>
    </row>
    <row r="2" spans="1:26" x14ac:dyDescent="0.35">
      <c r="A2" s="4"/>
      <c r="B2" s="100" t="s">
        <v>0</v>
      </c>
      <c r="C2" s="101"/>
      <c r="D2" s="101"/>
      <c r="E2" s="101"/>
      <c r="F2" s="101"/>
      <c r="G2" s="101"/>
      <c r="H2" s="101"/>
      <c r="I2" s="101"/>
      <c r="J2" s="101"/>
      <c r="K2" s="102" t="s">
        <v>1</v>
      </c>
      <c r="L2" s="102"/>
      <c r="M2" s="102"/>
      <c r="N2" s="103"/>
      <c r="O2" s="103"/>
      <c r="P2" s="5"/>
      <c r="Q2" s="5"/>
      <c r="R2" s="102" t="s">
        <v>2</v>
      </c>
      <c r="S2" s="102"/>
      <c r="T2" s="103"/>
      <c r="U2" s="103"/>
      <c r="V2" s="77"/>
      <c r="W2" s="6"/>
      <c r="X2" s="6"/>
      <c r="Y2" s="6"/>
      <c r="Z2" s="7"/>
    </row>
    <row r="3" spans="1:26" ht="15" thickBot="1" x14ac:dyDescent="0.4">
      <c r="A3" s="8"/>
      <c r="B3" s="67"/>
      <c r="C3" s="32"/>
      <c r="D3" s="32"/>
      <c r="E3" s="32"/>
      <c r="F3" s="32"/>
      <c r="G3" s="9"/>
      <c r="H3" s="32"/>
      <c r="I3" s="32"/>
      <c r="J3" s="32"/>
      <c r="K3" s="61"/>
      <c r="L3" s="10"/>
      <c r="M3" s="61"/>
      <c r="N3" s="62"/>
      <c r="O3" s="62"/>
      <c r="P3" s="63"/>
      <c r="Q3" s="11"/>
      <c r="R3" s="61"/>
      <c r="S3" s="61"/>
      <c r="T3" s="62"/>
      <c r="U3" s="62"/>
      <c r="V3" s="78"/>
      <c r="W3" s="12"/>
      <c r="X3" s="12"/>
      <c r="Y3" s="12"/>
      <c r="Z3" s="13"/>
    </row>
    <row r="4" spans="1:26" x14ac:dyDescent="0.35">
      <c r="A4" s="14"/>
      <c r="B4" s="66" t="s">
        <v>3</v>
      </c>
      <c r="C4" s="94" t="s">
        <v>4</v>
      </c>
      <c r="D4" s="95"/>
      <c r="E4" s="95"/>
      <c r="F4" s="96"/>
      <c r="G4" s="59" t="s">
        <v>5</v>
      </c>
      <c r="H4" s="94" t="s">
        <v>6</v>
      </c>
      <c r="I4" s="95"/>
      <c r="J4" s="95"/>
      <c r="K4" s="96"/>
      <c r="L4" s="59" t="s">
        <v>5</v>
      </c>
      <c r="M4" s="94" t="s">
        <v>7</v>
      </c>
      <c r="N4" s="95"/>
      <c r="O4" s="95"/>
      <c r="P4" s="96"/>
      <c r="Q4" s="59"/>
      <c r="R4" s="97" t="s">
        <v>36</v>
      </c>
      <c r="S4" s="98"/>
      <c r="T4" s="98"/>
      <c r="U4" s="99"/>
      <c r="V4" s="79" t="s">
        <v>8</v>
      </c>
      <c r="W4" s="15"/>
      <c r="X4" s="15"/>
      <c r="Y4" s="15"/>
      <c r="Z4" s="16"/>
    </row>
    <row r="5" spans="1:26" ht="85.5" customHeight="1" x14ac:dyDescent="0.35">
      <c r="A5" s="17"/>
      <c r="B5" s="68"/>
      <c r="C5" s="57" t="s">
        <v>9</v>
      </c>
      <c r="D5" s="18" t="s">
        <v>10</v>
      </c>
      <c r="E5" s="18" t="s">
        <v>11</v>
      </c>
      <c r="F5" s="58" t="s">
        <v>12</v>
      </c>
      <c r="G5" s="60" t="s">
        <v>13</v>
      </c>
      <c r="H5" s="57" t="s">
        <v>14</v>
      </c>
      <c r="I5" s="18" t="s">
        <v>15</v>
      </c>
      <c r="J5" s="18" t="s">
        <v>16</v>
      </c>
      <c r="K5" s="58" t="s">
        <v>17</v>
      </c>
      <c r="L5" s="60" t="s">
        <v>18</v>
      </c>
      <c r="M5" s="57" t="s">
        <v>48</v>
      </c>
      <c r="N5" s="18" t="s">
        <v>49</v>
      </c>
      <c r="O5" s="18" t="s">
        <v>50</v>
      </c>
      <c r="P5" s="58" t="s">
        <v>51</v>
      </c>
      <c r="Q5" s="60"/>
      <c r="R5" s="64" t="s">
        <v>41</v>
      </c>
      <c r="S5" s="19" t="s">
        <v>40</v>
      </c>
      <c r="T5" s="19" t="s">
        <v>38</v>
      </c>
      <c r="U5" s="65" t="s">
        <v>37</v>
      </c>
      <c r="V5" s="80"/>
      <c r="W5" s="20" t="s">
        <v>19</v>
      </c>
      <c r="X5" s="20" t="s">
        <v>20</v>
      </c>
      <c r="Y5" s="21"/>
      <c r="Z5" s="22"/>
    </row>
    <row r="6" spans="1:26" ht="23" x14ac:dyDescent="0.35">
      <c r="A6" s="8"/>
      <c r="B6" s="69" t="s">
        <v>21</v>
      </c>
      <c r="C6" s="84"/>
      <c r="D6" s="85"/>
      <c r="E6" s="85"/>
      <c r="F6" s="86"/>
      <c r="G6" s="87"/>
      <c r="H6" s="84"/>
      <c r="I6" s="85"/>
      <c r="J6" s="85"/>
      <c r="K6" s="86"/>
      <c r="L6" s="87"/>
      <c r="M6" s="84"/>
      <c r="N6" s="85"/>
      <c r="O6" s="85"/>
      <c r="P6" s="86"/>
      <c r="Q6" s="87"/>
      <c r="R6" s="88"/>
      <c r="S6" s="85"/>
      <c r="T6" s="85"/>
      <c r="U6" s="86"/>
      <c r="V6" s="81">
        <f>SUM(C6:F6)*SUM(H6:K6)*SUM(M6:P6)*SUM(R6:U6)</f>
        <v>0</v>
      </c>
      <c r="W6" s="23">
        <f>RANK(V6,$V$6:$V$21)+COUNTIF($V$6:V6,V6)-1</f>
        <v>1</v>
      </c>
      <c r="X6" s="23">
        <v>1</v>
      </c>
      <c r="Y6" s="24" t="str">
        <f>INDEX(B:B,MATCH(SMALL(W:W,1),W:W,0))</f>
        <v>Staff non-compliant with hand hygiene</v>
      </c>
      <c r="Z6" s="13"/>
    </row>
    <row r="7" spans="1:26" ht="23" x14ac:dyDescent="0.35">
      <c r="A7" s="8"/>
      <c r="B7" s="69" t="s">
        <v>22</v>
      </c>
      <c r="C7" s="84"/>
      <c r="D7" s="85"/>
      <c r="E7" s="85"/>
      <c r="F7" s="86"/>
      <c r="G7" s="87"/>
      <c r="H7" s="84"/>
      <c r="I7" s="85"/>
      <c r="J7" s="85"/>
      <c r="K7" s="86"/>
      <c r="L7" s="87"/>
      <c r="M7" s="84"/>
      <c r="N7" s="85"/>
      <c r="O7" s="85"/>
      <c r="P7" s="86"/>
      <c r="Q7" s="87"/>
      <c r="R7" s="88"/>
      <c r="S7" s="85"/>
      <c r="T7" s="85"/>
      <c r="U7" s="86"/>
      <c r="V7" s="81">
        <f>SUM(C7:F7)*SUM(H7:K7)*SUM(M7:P7)*SUM(R7:U7)</f>
        <v>0</v>
      </c>
      <c r="W7" s="23">
        <f>RANK(V7,$V$6:$V$21)+COUNTIF($V$6:V7,V7)-1</f>
        <v>2</v>
      </c>
      <c r="X7" s="23">
        <v>2</v>
      </c>
      <c r="Y7" s="24" t="str">
        <f>INDEX(B:B,MATCH(SMALL(W:W,2),W:W,0))</f>
        <v>Staff non-compliant with standard precautions</v>
      </c>
      <c r="Z7" s="13"/>
    </row>
    <row r="8" spans="1:26" ht="23" x14ac:dyDescent="0.35">
      <c r="A8" s="8"/>
      <c r="B8" s="69" t="s">
        <v>23</v>
      </c>
      <c r="C8" s="84"/>
      <c r="D8" s="85"/>
      <c r="E8" s="85"/>
      <c r="F8" s="86"/>
      <c r="G8" s="87"/>
      <c r="H8" s="84"/>
      <c r="I8" s="85"/>
      <c r="J8" s="85"/>
      <c r="K8" s="86"/>
      <c r="L8" s="87"/>
      <c r="M8" s="84"/>
      <c r="N8" s="85"/>
      <c r="O8" s="85"/>
      <c r="P8" s="86"/>
      <c r="Q8" s="87"/>
      <c r="R8" s="88"/>
      <c r="S8" s="85"/>
      <c r="T8" s="85"/>
      <c r="U8" s="86"/>
      <c r="V8" s="81">
        <f t="shared" ref="V8:V21" si="0">SUM(C8:F8)*SUM(H8:K8)*SUM(M8:P8)*SUM(R8:U8)</f>
        <v>0</v>
      </c>
      <c r="W8" s="23">
        <f>RANK(V8,$V$6:$V$21)+COUNTIF($V$6:V8,V8)-1</f>
        <v>3</v>
      </c>
      <c r="X8" s="23">
        <v>3</v>
      </c>
      <c r="Y8" s="24" t="str">
        <f>INDEX(B:B,MATCH(SMALL(W:W,3),W:W,0))</f>
        <v>Staff non-compliant with isolation precautions</v>
      </c>
      <c r="Z8" s="13"/>
    </row>
    <row r="9" spans="1:26" ht="34.5" x14ac:dyDescent="0.35">
      <c r="A9" s="8"/>
      <c r="B9" s="69" t="s">
        <v>24</v>
      </c>
      <c r="C9" s="84"/>
      <c r="D9" s="85"/>
      <c r="E9" s="85"/>
      <c r="F9" s="86"/>
      <c r="G9" s="87"/>
      <c r="H9" s="84"/>
      <c r="I9" s="85"/>
      <c r="J9" s="85"/>
      <c r="K9" s="86"/>
      <c r="L9" s="87"/>
      <c r="M9" s="84"/>
      <c r="N9" s="85"/>
      <c r="O9" s="85"/>
      <c r="P9" s="86"/>
      <c r="Q9" s="87"/>
      <c r="R9" s="88"/>
      <c r="S9" s="85"/>
      <c r="T9" s="85"/>
      <c r="U9" s="86"/>
      <c r="V9" s="81">
        <f t="shared" si="0"/>
        <v>0</v>
      </c>
      <c r="W9" s="23">
        <f>RANK(V9,$V$6:$V$21)+COUNTIF($V$6:V9,V9)-1</f>
        <v>4</v>
      </c>
      <c r="X9" s="23">
        <v>4</v>
      </c>
      <c r="Y9" s="24" t="str">
        <f>INDEX(B:B,MATCH(SMALL(W:W,4),W:W,0))</f>
        <v>Improper cleaning and disinfection of shared medical equipment</v>
      </c>
      <c r="Z9" s="13"/>
    </row>
    <row r="10" spans="1:26" ht="23" x14ac:dyDescent="0.35">
      <c r="A10" s="8"/>
      <c r="B10" s="69" t="s">
        <v>25</v>
      </c>
      <c r="C10" s="84"/>
      <c r="D10" s="85"/>
      <c r="E10" s="85"/>
      <c r="F10" s="86"/>
      <c r="G10" s="87"/>
      <c r="H10" s="84"/>
      <c r="I10" s="85"/>
      <c r="J10" s="85"/>
      <c r="K10" s="86"/>
      <c r="L10" s="87"/>
      <c r="M10" s="84"/>
      <c r="N10" s="85"/>
      <c r="O10" s="85"/>
      <c r="P10" s="86"/>
      <c r="Q10" s="87"/>
      <c r="R10" s="88"/>
      <c r="S10" s="85"/>
      <c r="T10" s="85"/>
      <c r="U10" s="86"/>
      <c r="V10" s="81">
        <f t="shared" si="0"/>
        <v>0</v>
      </c>
      <c r="W10" s="23">
        <f>RANK(V10,$V$6:$V$21)+COUNTIF($V$6:V10,V10)-1</f>
        <v>5</v>
      </c>
      <c r="X10" s="23">
        <v>5</v>
      </c>
      <c r="Y10" s="24" t="str">
        <f>INDEX(B:B,MATCH(SMALL(W:W,5),W:W,0))</f>
        <v>Improper cleaning and disinfection of glucometers</v>
      </c>
      <c r="Z10" s="13"/>
    </row>
    <row r="11" spans="1:26" ht="33" customHeight="1" x14ac:dyDescent="0.35">
      <c r="A11" s="8"/>
      <c r="B11" s="69" t="s">
        <v>26</v>
      </c>
      <c r="C11" s="84"/>
      <c r="D11" s="85"/>
      <c r="E11" s="85"/>
      <c r="F11" s="86"/>
      <c r="G11" s="87"/>
      <c r="H11" s="84"/>
      <c r="I11" s="85"/>
      <c r="J11" s="85"/>
      <c r="K11" s="86"/>
      <c r="L11" s="87"/>
      <c r="M11" s="84"/>
      <c r="N11" s="85"/>
      <c r="O11" s="85"/>
      <c r="P11" s="86"/>
      <c r="Q11" s="87"/>
      <c r="R11" s="88"/>
      <c r="S11" s="85"/>
      <c r="T11" s="85"/>
      <c r="U11" s="86"/>
      <c r="V11" s="81">
        <f t="shared" si="0"/>
        <v>0</v>
      </c>
      <c r="W11" s="23">
        <f>RANK(V11,$V$6:$V$21)+COUNTIF($V$6:V11,V11)-1</f>
        <v>6</v>
      </c>
      <c r="X11" s="23">
        <v>6</v>
      </c>
      <c r="Y11" s="24" t="str">
        <f>INDEX(B:B,MATCH(SMALL(W:W,6),W:W,0))</f>
        <v>Ineffective cleaning and disinfection of resident rooms</v>
      </c>
      <c r="Z11" s="13"/>
    </row>
    <row r="12" spans="1:26" ht="23" x14ac:dyDescent="0.35">
      <c r="A12" s="8"/>
      <c r="B12" s="69" t="s">
        <v>53</v>
      </c>
      <c r="C12" s="84"/>
      <c r="D12" s="85"/>
      <c r="E12" s="85"/>
      <c r="F12" s="86"/>
      <c r="G12" s="87"/>
      <c r="H12" s="84"/>
      <c r="I12" s="85"/>
      <c r="J12" s="85"/>
      <c r="K12" s="86"/>
      <c r="L12" s="87"/>
      <c r="M12" s="84"/>
      <c r="N12" s="85"/>
      <c r="O12" s="85"/>
      <c r="P12" s="86"/>
      <c r="Q12" s="87"/>
      <c r="R12" s="88"/>
      <c r="S12" s="85"/>
      <c r="T12" s="85"/>
      <c r="U12" s="86"/>
      <c r="V12" s="81">
        <f t="shared" si="0"/>
        <v>0</v>
      </c>
      <c r="W12" s="25">
        <f>RANK(V12,$V$6:$V$21)+COUNTIF($V$6:V12,V12)-1</f>
        <v>7</v>
      </c>
      <c r="X12" s="23">
        <v>7</v>
      </c>
      <c r="Y12" s="24" t="str">
        <f>INDEX(B:B,MATCH(SMALL(W:W,7),W:W,0))</f>
        <v>Resident viral respiratory infections</v>
      </c>
      <c r="Z12" s="13"/>
    </row>
    <row r="13" spans="1:26" ht="21.65" customHeight="1" x14ac:dyDescent="0.35">
      <c r="A13" s="8"/>
      <c r="B13" s="69" t="s">
        <v>47</v>
      </c>
      <c r="C13" s="84"/>
      <c r="D13" s="85"/>
      <c r="E13" s="85"/>
      <c r="F13" s="86"/>
      <c r="G13" s="87"/>
      <c r="H13" s="84"/>
      <c r="I13" s="85"/>
      <c r="J13" s="85"/>
      <c r="K13" s="86"/>
      <c r="L13" s="87"/>
      <c r="M13" s="84"/>
      <c r="N13" s="85"/>
      <c r="O13" s="85"/>
      <c r="P13" s="86"/>
      <c r="Q13" s="87"/>
      <c r="R13" s="88"/>
      <c r="S13" s="85"/>
      <c r="T13" s="85"/>
      <c r="U13" s="86"/>
      <c r="V13" s="81">
        <f t="shared" si="0"/>
        <v>0</v>
      </c>
      <c r="W13" s="23">
        <f>RANK(V13,$V$6:$V$21)+COUNTIF($V$6:V13,V13)-1</f>
        <v>8</v>
      </c>
      <c r="X13" s="23">
        <v>8</v>
      </c>
      <c r="Y13" s="24" t="str">
        <f>INDEX(B:B,MATCH(SMALL(W:W,8),W:W,0))</f>
        <v>Infections due to MDRO</v>
      </c>
      <c r="Z13" s="13"/>
    </row>
    <row r="14" spans="1:26" x14ac:dyDescent="0.35">
      <c r="A14" s="8"/>
      <c r="B14" s="69" t="s">
        <v>55</v>
      </c>
      <c r="C14" s="84"/>
      <c r="D14" s="85"/>
      <c r="E14" s="85"/>
      <c r="F14" s="86"/>
      <c r="G14" s="87"/>
      <c r="H14" s="84"/>
      <c r="I14" s="85"/>
      <c r="J14" s="85"/>
      <c r="K14" s="86"/>
      <c r="L14" s="87"/>
      <c r="M14" s="84"/>
      <c r="N14" s="85"/>
      <c r="O14" s="85"/>
      <c r="P14" s="86"/>
      <c r="Q14" s="87"/>
      <c r="R14" s="88"/>
      <c r="S14" s="85"/>
      <c r="T14" s="85"/>
      <c r="U14" s="86"/>
      <c r="V14" s="81">
        <f t="shared" si="0"/>
        <v>0</v>
      </c>
      <c r="W14" s="23">
        <f>RANK(V14,$V$6:$V$21)+COUNTIF($V$6:V14,V14)-1</f>
        <v>9</v>
      </c>
      <c r="X14" s="23">
        <v>9</v>
      </c>
      <c r="Y14" s="24" t="str">
        <f>INDEX(B:B,MATCH(SMALL(W:W,9),W:W,0))</f>
        <v>SST infections</v>
      </c>
      <c r="Z14" s="13"/>
    </row>
    <row r="15" spans="1:26" ht="34.5" x14ac:dyDescent="0.35">
      <c r="A15" s="8"/>
      <c r="B15" s="69" t="s">
        <v>56</v>
      </c>
      <c r="C15" s="84"/>
      <c r="D15" s="85"/>
      <c r="E15" s="85"/>
      <c r="F15" s="86"/>
      <c r="G15" s="87"/>
      <c r="H15" s="84"/>
      <c r="I15" s="85"/>
      <c r="J15" s="85"/>
      <c r="K15" s="86"/>
      <c r="L15" s="87"/>
      <c r="M15" s="84"/>
      <c r="N15" s="85"/>
      <c r="O15" s="85"/>
      <c r="P15" s="86"/>
      <c r="Q15" s="87"/>
      <c r="R15" s="88"/>
      <c r="S15" s="85"/>
      <c r="T15" s="85"/>
      <c r="U15" s="86"/>
      <c r="V15" s="81">
        <f t="shared" si="0"/>
        <v>0</v>
      </c>
      <c r="W15" s="23">
        <f>RANK(V15,$V$6:$V$21)+COUNTIF($V$6:V15,V15)-1</f>
        <v>10</v>
      </c>
      <c r="X15" s="23">
        <v>10</v>
      </c>
      <c r="Y15" s="24" t="str">
        <f>INDEX(B:B,MATCH(SMALL(W:W,10),W:W,0))</f>
        <v>Staff turnover/new/agency staff not compliant with facility policy/procedures</v>
      </c>
      <c r="Z15" s="13"/>
    </row>
    <row r="16" spans="1:26" ht="46" x14ac:dyDescent="0.35">
      <c r="A16" s="8"/>
      <c r="B16" s="69" t="s">
        <v>52</v>
      </c>
      <c r="C16" s="84"/>
      <c r="D16" s="85"/>
      <c r="E16" s="85"/>
      <c r="F16" s="86"/>
      <c r="G16" s="87"/>
      <c r="H16" s="84"/>
      <c r="I16" s="85"/>
      <c r="J16" s="85"/>
      <c r="K16" s="86"/>
      <c r="L16" s="87"/>
      <c r="M16" s="84"/>
      <c r="N16" s="85"/>
      <c r="O16" s="85"/>
      <c r="P16" s="86"/>
      <c r="Q16" s="87"/>
      <c r="R16" s="88"/>
      <c r="S16" s="85"/>
      <c r="T16" s="85"/>
      <c r="U16" s="86"/>
      <c r="V16" s="81">
        <f t="shared" si="0"/>
        <v>0</v>
      </c>
      <c r="W16" s="23">
        <f>RANK(V16,$V$6:$V$21)+COUNTIF($V$6:V16,V16)-1</f>
        <v>11</v>
      </c>
      <c r="X16" s="23">
        <v>11</v>
      </c>
      <c r="Y16" s="24" t="str">
        <f>INDEX(B:B,MATCH(SMALL(W:W,11),W:W,0))</f>
        <v>Lack of data to track Antibiotic stewardship program outcome and process measures</v>
      </c>
      <c r="Z16" s="13"/>
    </row>
    <row r="17" spans="1:26" ht="23" x14ac:dyDescent="0.35">
      <c r="A17" s="8"/>
      <c r="B17" s="69" t="s">
        <v>46</v>
      </c>
      <c r="C17" s="84"/>
      <c r="D17" s="85"/>
      <c r="E17" s="85"/>
      <c r="F17" s="86"/>
      <c r="G17" s="87"/>
      <c r="H17" s="84"/>
      <c r="I17" s="85"/>
      <c r="J17" s="85"/>
      <c r="K17" s="86"/>
      <c r="L17" s="87"/>
      <c r="M17" s="84"/>
      <c r="N17" s="85"/>
      <c r="O17" s="85"/>
      <c r="P17" s="86"/>
      <c r="Q17" s="87"/>
      <c r="R17" s="88"/>
      <c r="S17" s="85"/>
      <c r="T17" s="85"/>
      <c r="U17" s="86"/>
      <c r="V17" s="81">
        <f t="shared" si="0"/>
        <v>0</v>
      </c>
      <c r="W17" s="23">
        <f>RANK(V17,$V$6:$V$21)+COUNTIF($V$6:V17,V17)-1</f>
        <v>12</v>
      </c>
      <c r="X17" s="23">
        <v>12</v>
      </c>
      <c r="Y17" s="24" t="str">
        <f>INDEX(B:B,MATCH(SMALL(W:W,12),W:W,0))</f>
        <v>Ineffective infection surveillance practices</v>
      </c>
      <c r="Z17" s="13"/>
    </row>
    <row r="18" spans="1:26" ht="46" x14ac:dyDescent="0.35">
      <c r="A18" s="8"/>
      <c r="B18" s="69" t="s">
        <v>54</v>
      </c>
      <c r="C18" s="84"/>
      <c r="D18" s="85"/>
      <c r="E18" s="85"/>
      <c r="F18" s="86"/>
      <c r="G18" s="87"/>
      <c r="H18" s="84"/>
      <c r="I18" s="85"/>
      <c r="J18" s="85"/>
      <c r="K18" s="86"/>
      <c r="L18" s="87"/>
      <c r="M18" s="84"/>
      <c r="N18" s="85"/>
      <c r="O18" s="85"/>
      <c r="P18" s="86"/>
      <c r="Q18" s="87"/>
      <c r="R18" s="88"/>
      <c r="S18" s="85"/>
      <c r="T18" s="85"/>
      <c r="U18" s="86"/>
      <c r="V18" s="81">
        <f t="shared" si="0"/>
        <v>0</v>
      </c>
      <c r="W18" s="23">
        <f>RANK(V18,$V$6:$V$21)+COUNTIF($V$6:V18,V18)-1</f>
        <v>13</v>
      </c>
      <c r="X18" s="23">
        <v>13</v>
      </c>
      <c r="Y18" s="24" t="str">
        <f>INDEX(B:B,MATCH(SMALL(W:W,13),W:W,0))</f>
        <v>Lack of  process measure surveillance data to validate compliance with IPC procedures</v>
      </c>
      <c r="Z18" s="13"/>
    </row>
    <row r="19" spans="1:26" ht="31" customHeight="1" x14ac:dyDescent="0.35">
      <c r="A19" s="8"/>
      <c r="B19" s="69" t="s">
        <v>44</v>
      </c>
      <c r="C19" s="84"/>
      <c r="D19" s="85"/>
      <c r="E19" s="85"/>
      <c r="F19" s="86"/>
      <c r="G19" s="87"/>
      <c r="H19" s="84"/>
      <c r="I19" s="85"/>
      <c r="J19" s="85"/>
      <c r="K19" s="86"/>
      <c r="L19" s="87"/>
      <c r="M19" s="84"/>
      <c r="N19" s="85"/>
      <c r="O19" s="85"/>
      <c r="P19" s="86"/>
      <c r="Q19" s="87"/>
      <c r="R19" s="88"/>
      <c r="S19" s="85"/>
      <c r="T19" s="85"/>
      <c r="U19" s="86"/>
      <c r="V19" s="81">
        <f t="shared" si="0"/>
        <v>0</v>
      </c>
      <c r="W19" s="23">
        <f>RANK(V19,$V$6:$V$21)+COUNTIF($V$6:V19,V19)-1</f>
        <v>14</v>
      </c>
      <c r="X19" s="23">
        <v>14</v>
      </c>
      <c r="Y19" s="24" t="str">
        <f>INDEX(B:B,MATCH(SMALL(W:W,14),W:W,0))</f>
        <v>Low  COVID  and flu vaccination rates for staff</v>
      </c>
      <c r="Z19" s="13"/>
    </row>
    <row r="20" spans="1:26" ht="34.5" x14ac:dyDescent="0.35">
      <c r="A20" s="8"/>
      <c r="B20" s="69" t="s">
        <v>27</v>
      </c>
      <c r="C20" s="84"/>
      <c r="D20" s="85"/>
      <c r="E20" s="85"/>
      <c r="F20" s="86"/>
      <c r="G20" s="87"/>
      <c r="H20" s="84"/>
      <c r="I20" s="85"/>
      <c r="J20" s="85"/>
      <c r="K20" s="86"/>
      <c r="L20" s="87"/>
      <c r="M20" s="84"/>
      <c r="N20" s="85"/>
      <c r="O20" s="85"/>
      <c r="P20" s="86"/>
      <c r="Q20" s="87"/>
      <c r="R20" s="88"/>
      <c r="S20" s="85"/>
      <c r="T20" s="85"/>
      <c r="U20" s="86"/>
      <c r="V20" s="81">
        <f t="shared" si="0"/>
        <v>0</v>
      </c>
      <c r="W20" s="23">
        <f>RANK(V20,$V$6:$V$21)+COUNTIF($V$6:V20,V20)-1</f>
        <v>15</v>
      </c>
      <c r="X20" s="23">
        <v>15</v>
      </c>
      <c r="Y20" s="24" t="str">
        <f>INDEX(B:B,MATCH(SMALL(W:W,15),W:W,0))</f>
        <v>Low flu and pneumonia vaccination rates for residents</v>
      </c>
      <c r="Z20" s="13"/>
    </row>
    <row r="21" spans="1:26" ht="24.5" thickBot="1" x14ac:dyDescent="0.4">
      <c r="A21" s="8"/>
      <c r="B21" s="70" t="s">
        <v>45</v>
      </c>
      <c r="C21" s="89"/>
      <c r="D21" s="90"/>
      <c r="E21" s="90"/>
      <c r="F21" s="91"/>
      <c r="G21" s="87"/>
      <c r="H21" s="89"/>
      <c r="I21" s="90"/>
      <c r="J21" s="90"/>
      <c r="K21" s="91"/>
      <c r="L21" s="87"/>
      <c r="M21" s="89"/>
      <c r="N21" s="90"/>
      <c r="O21" s="90"/>
      <c r="P21" s="91"/>
      <c r="Q21" s="87"/>
      <c r="R21" s="92"/>
      <c r="S21" s="90"/>
      <c r="T21" s="90"/>
      <c r="U21" s="91"/>
      <c r="V21" s="81">
        <f t="shared" si="0"/>
        <v>0</v>
      </c>
      <c r="W21" s="23">
        <f>RANK(V21,$V$6:$V$21)+COUNTIF($V$6:V21,V21)-1</f>
        <v>16</v>
      </c>
      <c r="X21" s="23">
        <v>16</v>
      </c>
      <c r="Y21" s="24" t="str">
        <f>INDEX(B:B,MATCH(SMALL(W:W,16),W:W,0))</f>
        <v>Low COVID vaccinations for residents</v>
      </c>
      <c r="Z21" s="13"/>
    </row>
    <row r="22" spans="1:26" ht="5" customHeight="1" thickBot="1" x14ac:dyDescent="0.4">
      <c r="A22" s="26"/>
      <c r="B22" s="27"/>
      <c r="C22" s="27"/>
      <c r="D22" s="27"/>
      <c r="E22" s="27"/>
      <c r="F22" s="27"/>
      <c r="G22" s="27"/>
      <c r="H22" s="27"/>
      <c r="I22" s="27"/>
      <c r="J22" s="27"/>
      <c r="K22" s="27"/>
      <c r="L22" s="27"/>
      <c r="M22" s="27"/>
      <c r="N22" s="27"/>
      <c r="O22" s="27"/>
      <c r="P22" s="27"/>
      <c r="Q22" s="27"/>
      <c r="R22" s="27"/>
      <c r="S22" s="27"/>
      <c r="T22" s="27"/>
      <c r="U22" s="27"/>
      <c r="V22" s="82"/>
      <c r="W22" s="27"/>
      <c r="X22" s="27"/>
      <c r="Y22" s="27"/>
      <c r="Z22" s="28"/>
    </row>
  </sheetData>
  <sheetProtection selectLockedCells="1"/>
  <mergeCells count="9">
    <mergeCell ref="C4:F4"/>
    <mergeCell ref="H4:K4"/>
    <mergeCell ref="M4:P4"/>
    <mergeCell ref="R4:U4"/>
    <mergeCell ref="B2:J2"/>
    <mergeCell ref="K2:M2"/>
    <mergeCell ref="N2:O2"/>
    <mergeCell ref="R2:S2"/>
    <mergeCell ref="T2:U2"/>
  </mergeCells>
  <printOptions horizontalCentered="1" verticalCentered="1"/>
  <pageMargins left="0.25" right="0.25" top="0.25" bottom="0.2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topLeftCell="B10" workbookViewId="0">
      <selection activeCell="D14" sqref="D14"/>
    </sheetView>
  </sheetViews>
  <sheetFormatPr defaultRowHeight="14.5" x14ac:dyDescent="0.35"/>
  <cols>
    <col min="1" max="1" width="0.81640625" customWidth="1"/>
    <col min="2" max="2" width="9.81640625" customWidth="1"/>
    <col min="3" max="3" width="17.1796875" customWidth="1"/>
    <col min="4" max="4" width="87.1796875" customWidth="1"/>
    <col min="5" max="5" width="10.1796875" customWidth="1"/>
    <col min="6" max="6" width="0.81640625" customWidth="1"/>
  </cols>
  <sheetData>
    <row r="1" spans="1:6" ht="5" customHeight="1" x14ac:dyDescent="0.35">
      <c r="A1" s="1"/>
      <c r="B1" s="2"/>
      <c r="C1" s="2"/>
      <c r="D1" s="2"/>
      <c r="E1" s="2"/>
      <c r="F1" s="3"/>
    </row>
    <row r="2" spans="1:6" x14ac:dyDescent="0.35">
      <c r="A2" s="4"/>
      <c r="B2" s="33"/>
      <c r="C2" s="34"/>
      <c r="D2" s="34"/>
      <c r="E2" s="35"/>
      <c r="F2" s="7"/>
    </row>
    <row r="3" spans="1:6" ht="18.5" x14ac:dyDescent="0.45">
      <c r="A3" s="4"/>
      <c r="B3" s="43"/>
      <c r="C3" s="104" t="s">
        <v>29</v>
      </c>
      <c r="D3" s="104"/>
      <c r="E3" s="44"/>
      <c r="F3" s="7"/>
    </row>
    <row r="4" spans="1:6" ht="15" thickBot="1" x14ac:dyDescent="0.4">
      <c r="A4" s="4"/>
      <c r="B4" s="43"/>
      <c r="C4" s="29"/>
      <c r="D4" s="29"/>
      <c r="E4" s="44"/>
      <c r="F4" s="7"/>
    </row>
    <row r="5" spans="1:6" s="50" customFormat="1" ht="25.25" customHeight="1" thickBot="1" x14ac:dyDescent="0.4">
      <c r="A5" s="45"/>
      <c r="B5" s="46"/>
      <c r="C5" s="47" t="s">
        <v>20</v>
      </c>
      <c r="D5" s="47" t="s">
        <v>28</v>
      </c>
      <c r="E5" s="48"/>
      <c r="F5" s="49"/>
    </row>
    <row r="6" spans="1:6" s="50" customFormat="1" ht="25.25" customHeight="1" x14ac:dyDescent="0.35">
      <c r="A6" s="14"/>
      <c r="B6" s="38"/>
      <c r="C6" s="51">
        <v>1</v>
      </c>
      <c r="D6" s="51" t="str">
        <f>'IC Risk Assessment'!Y6</f>
        <v>Staff non-compliant with hand hygiene</v>
      </c>
      <c r="E6" s="39"/>
      <c r="F6" s="31"/>
    </row>
    <row r="7" spans="1:6" s="50" customFormat="1" ht="25.25" customHeight="1" x14ac:dyDescent="0.35">
      <c r="A7" s="14"/>
      <c r="B7" s="38"/>
      <c r="C7" s="51">
        <v>2</v>
      </c>
      <c r="D7" s="51" t="str">
        <f>'IC Risk Assessment'!Y7</f>
        <v>Staff non-compliant with standard precautions</v>
      </c>
      <c r="E7" s="39"/>
      <c r="F7" s="31"/>
    </row>
    <row r="8" spans="1:6" s="50" customFormat="1" ht="25.25" customHeight="1" x14ac:dyDescent="0.35">
      <c r="A8" s="14"/>
      <c r="B8" s="38"/>
      <c r="C8" s="51">
        <v>3</v>
      </c>
      <c r="D8" s="51" t="str">
        <f>'IC Risk Assessment'!Y8</f>
        <v>Staff non-compliant with isolation precautions</v>
      </c>
      <c r="E8" s="39"/>
      <c r="F8" s="31"/>
    </row>
    <row r="9" spans="1:6" s="50" customFormat="1" ht="25.25" customHeight="1" x14ac:dyDescent="0.35">
      <c r="A9" s="14"/>
      <c r="B9" s="38"/>
      <c r="C9" s="51">
        <v>4</v>
      </c>
      <c r="D9" s="51" t="str">
        <f>'IC Risk Assessment'!Y9</f>
        <v>Improper cleaning and disinfection of shared medical equipment</v>
      </c>
      <c r="E9" s="39"/>
      <c r="F9" s="31"/>
    </row>
    <row r="10" spans="1:6" s="50" customFormat="1" ht="25.25" customHeight="1" x14ac:dyDescent="0.35">
      <c r="A10" s="14"/>
      <c r="B10" s="38"/>
      <c r="C10" s="51">
        <v>5</v>
      </c>
      <c r="D10" s="51" t="str">
        <f>'IC Risk Assessment'!Y10</f>
        <v>Improper cleaning and disinfection of glucometers</v>
      </c>
      <c r="E10" s="39"/>
      <c r="F10" s="31"/>
    </row>
    <row r="11" spans="1:6" s="50" customFormat="1" ht="25.25" customHeight="1" x14ac:dyDescent="0.35">
      <c r="A11" s="14"/>
      <c r="B11" s="38"/>
      <c r="C11" s="51">
        <v>6</v>
      </c>
      <c r="D11" s="51" t="str">
        <f>'IC Risk Assessment'!Y11</f>
        <v>Ineffective cleaning and disinfection of resident rooms</v>
      </c>
      <c r="E11" s="39"/>
      <c r="F11" s="31"/>
    </row>
    <row r="12" spans="1:6" s="50" customFormat="1" ht="25.25" customHeight="1" x14ac:dyDescent="0.35">
      <c r="A12" s="14"/>
      <c r="B12" s="38"/>
      <c r="C12" s="51">
        <v>7</v>
      </c>
      <c r="D12" s="51" t="str">
        <f>'IC Risk Assessment'!Y12</f>
        <v>Resident viral respiratory infections</v>
      </c>
      <c r="E12" s="39"/>
      <c r="F12" s="31"/>
    </row>
    <row r="13" spans="1:6" s="50" customFormat="1" ht="25.25" customHeight="1" x14ac:dyDescent="0.35">
      <c r="A13" s="52"/>
      <c r="B13" s="53"/>
      <c r="C13" s="51">
        <v>8</v>
      </c>
      <c r="D13" s="51" t="str">
        <f>'IC Risk Assessment'!Y13</f>
        <v>Infections due to MDRO</v>
      </c>
      <c r="E13" s="54"/>
      <c r="F13" s="55"/>
    </row>
    <row r="14" spans="1:6" s="50" customFormat="1" ht="25.25" customHeight="1" x14ac:dyDescent="0.35">
      <c r="A14" s="45"/>
      <c r="B14" s="46"/>
      <c r="C14" s="51">
        <v>9</v>
      </c>
      <c r="D14" s="51" t="str">
        <f>'IC Risk Assessment'!Y14</f>
        <v>SST infections</v>
      </c>
      <c r="E14" s="48"/>
      <c r="F14" s="49"/>
    </row>
    <row r="15" spans="1:6" s="50" customFormat="1" ht="25.25" customHeight="1" x14ac:dyDescent="0.35">
      <c r="A15" s="45"/>
      <c r="B15" s="46"/>
      <c r="C15" s="51">
        <v>10</v>
      </c>
      <c r="D15" s="51" t="str">
        <f>'IC Risk Assessment'!Y15</f>
        <v>Staff turnover/new/agency staff not compliant with facility policy/procedures</v>
      </c>
      <c r="E15" s="48"/>
      <c r="F15" s="49"/>
    </row>
    <row r="16" spans="1:6" s="50" customFormat="1" ht="25.25" customHeight="1" x14ac:dyDescent="0.35">
      <c r="A16" s="45"/>
      <c r="B16" s="46"/>
      <c r="C16" s="51">
        <v>11</v>
      </c>
      <c r="D16" s="51" t="str">
        <f>'IC Risk Assessment'!Y16</f>
        <v>Lack of data to track Antibiotic stewardship program outcome and process measures</v>
      </c>
      <c r="E16" s="48"/>
      <c r="F16" s="49"/>
    </row>
    <row r="17" spans="1:6" s="50" customFormat="1" ht="25.25" customHeight="1" x14ac:dyDescent="0.35">
      <c r="A17" s="45"/>
      <c r="B17" s="46"/>
      <c r="C17" s="51">
        <v>12</v>
      </c>
      <c r="D17" s="51" t="str">
        <f>'IC Risk Assessment'!Y17</f>
        <v>Ineffective infection surveillance practices</v>
      </c>
      <c r="E17" s="48"/>
      <c r="F17" s="49"/>
    </row>
    <row r="18" spans="1:6" s="50" customFormat="1" ht="25.25" customHeight="1" x14ac:dyDescent="0.35">
      <c r="A18" s="45"/>
      <c r="B18" s="46"/>
      <c r="C18" s="51">
        <v>13</v>
      </c>
      <c r="D18" s="51" t="str">
        <f>'IC Risk Assessment'!Y18</f>
        <v>Lack of  process measure surveillance data to validate compliance with IPC procedures</v>
      </c>
      <c r="E18" s="48"/>
      <c r="F18" s="49"/>
    </row>
    <row r="19" spans="1:6" s="50" customFormat="1" ht="25.25" customHeight="1" x14ac:dyDescent="0.35">
      <c r="A19" s="45"/>
      <c r="B19" s="46"/>
      <c r="C19" s="51">
        <v>14</v>
      </c>
      <c r="D19" s="51" t="str">
        <f>'IC Risk Assessment'!Y19</f>
        <v>Low  COVID  and flu vaccination rates for staff</v>
      </c>
      <c r="E19" s="48"/>
      <c r="F19" s="49"/>
    </row>
    <row r="20" spans="1:6" s="50" customFormat="1" ht="25.25" customHeight="1" x14ac:dyDescent="0.35">
      <c r="A20" s="45"/>
      <c r="B20" s="46"/>
      <c r="C20" s="51">
        <v>15</v>
      </c>
      <c r="D20" s="51" t="str">
        <f>'IC Risk Assessment'!Y20</f>
        <v>Low flu and pneumonia vaccination rates for residents</v>
      </c>
      <c r="E20" s="48"/>
      <c r="F20" s="49"/>
    </row>
    <row r="21" spans="1:6" s="50" customFormat="1" ht="25.25" customHeight="1" thickBot="1" x14ac:dyDescent="0.4">
      <c r="A21" s="45"/>
      <c r="B21" s="46"/>
      <c r="C21" s="56">
        <v>16</v>
      </c>
      <c r="D21" s="51" t="str">
        <f>'IC Risk Assessment'!Y21</f>
        <v>Low COVID vaccinations for residents</v>
      </c>
      <c r="E21" s="48"/>
      <c r="F21" s="49"/>
    </row>
    <row r="22" spans="1:6" x14ac:dyDescent="0.35">
      <c r="A22" s="8"/>
      <c r="B22" s="36"/>
      <c r="C22" s="30"/>
      <c r="D22" s="30"/>
      <c r="E22" s="37"/>
      <c r="F22" s="13"/>
    </row>
    <row r="23" spans="1:6" x14ac:dyDescent="0.35">
      <c r="A23" s="8"/>
      <c r="B23" s="36"/>
      <c r="C23" s="30"/>
      <c r="D23" s="30"/>
      <c r="E23" s="37"/>
      <c r="F23" s="13"/>
    </row>
    <row r="24" spans="1:6" x14ac:dyDescent="0.35">
      <c r="A24" s="8"/>
      <c r="B24" s="40"/>
      <c r="C24" s="41"/>
      <c r="D24" s="41"/>
      <c r="E24" s="42"/>
      <c r="F24" s="13"/>
    </row>
    <row r="25" spans="1:6" ht="5" customHeight="1" thickBot="1" x14ac:dyDescent="0.4">
      <c r="A25" s="26"/>
      <c r="B25" s="27"/>
      <c r="C25" s="27"/>
      <c r="D25" s="27"/>
      <c r="E25" s="27"/>
      <c r="F25" s="28"/>
    </row>
  </sheetData>
  <mergeCells count="1">
    <mergeCell ref="C3:D3"/>
  </mergeCells>
  <printOptions horizontalCentered="1" vertic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workbookViewId="0">
      <selection activeCell="D3" sqref="D3"/>
    </sheetView>
  </sheetViews>
  <sheetFormatPr defaultRowHeight="14.5" x14ac:dyDescent="0.35"/>
  <cols>
    <col min="1" max="1" width="0.81640625" customWidth="1"/>
    <col min="2" max="2" width="9.81640625" customWidth="1"/>
    <col min="3" max="3" width="27.1796875" customWidth="1"/>
    <col min="4" max="4" width="77.1796875" customWidth="1"/>
    <col min="5" max="5" width="10.1796875" customWidth="1"/>
    <col min="6" max="6" width="0.81640625" customWidth="1"/>
  </cols>
  <sheetData>
    <row r="1" spans="1:6" ht="5" customHeight="1" x14ac:dyDescent="0.35">
      <c r="A1" s="1"/>
      <c r="B1" s="2"/>
      <c r="C1" s="2"/>
      <c r="D1" s="2"/>
      <c r="E1" s="2"/>
      <c r="F1" s="3"/>
    </row>
    <row r="2" spans="1:6" x14ac:dyDescent="0.35">
      <c r="A2" s="4"/>
      <c r="B2" s="33"/>
      <c r="C2" s="34"/>
      <c r="D2" s="34"/>
      <c r="E2" s="35"/>
      <c r="F2" s="7"/>
    </row>
    <row r="3" spans="1:6" ht="64.75" customHeight="1" x14ac:dyDescent="0.45">
      <c r="A3" s="4"/>
      <c r="B3" s="43"/>
      <c r="C3" s="75" t="s">
        <v>42</v>
      </c>
      <c r="D3" s="93" t="s">
        <v>43</v>
      </c>
      <c r="E3" s="44"/>
      <c r="F3" s="7"/>
    </row>
    <row r="4" spans="1:6" ht="15" thickBot="1" x14ac:dyDescent="0.4">
      <c r="A4" s="4"/>
      <c r="B4" s="43"/>
      <c r="C4" s="29"/>
      <c r="D4" s="29"/>
      <c r="E4" s="44"/>
      <c r="F4" s="7"/>
    </row>
    <row r="5" spans="1:6" s="50" customFormat="1" ht="25.25" customHeight="1" thickBot="1" x14ac:dyDescent="0.4">
      <c r="A5" s="45"/>
      <c r="B5" s="46"/>
      <c r="C5" s="105" t="s">
        <v>30</v>
      </c>
      <c r="D5" s="106"/>
      <c r="E5" s="48"/>
      <c r="F5" s="49"/>
    </row>
    <row r="6" spans="1:6" s="50" customFormat="1" ht="51.65" customHeight="1" x14ac:dyDescent="0.35">
      <c r="A6" s="14"/>
      <c r="B6" s="38"/>
      <c r="C6" s="71" t="s">
        <v>31</v>
      </c>
      <c r="D6" s="72" t="s">
        <v>33</v>
      </c>
      <c r="E6" s="39"/>
      <c r="F6" s="31"/>
    </row>
    <row r="7" spans="1:6" s="50" customFormat="1" ht="83" customHeight="1" x14ac:dyDescent="0.35">
      <c r="A7" s="14"/>
      <c r="B7" s="38"/>
      <c r="C7" s="71" t="s">
        <v>6</v>
      </c>
      <c r="D7" s="72" t="s">
        <v>34</v>
      </c>
      <c r="E7" s="39"/>
      <c r="F7" s="31"/>
    </row>
    <row r="8" spans="1:6" s="50" customFormat="1" ht="52.25" customHeight="1" x14ac:dyDescent="0.35">
      <c r="A8" s="14"/>
      <c r="B8" s="38"/>
      <c r="C8" s="71" t="s">
        <v>32</v>
      </c>
      <c r="D8" s="72" t="s">
        <v>35</v>
      </c>
      <c r="E8" s="39"/>
      <c r="F8" s="31"/>
    </row>
    <row r="9" spans="1:6" s="50" customFormat="1" ht="48.5" customHeight="1" thickBot="1" x14ac:dyDescent="0.4">
      <c r="A9" s="14"/>
      <c r="B9" s="38"/>
      <c r="C9" s="73" t="s">
        <v>36</v>
      </c>
      <c r="D9" s="74" t="s">
        <v>39</v>
      </c>
      <c r="E9" s="39"/>
      <c r="F9" s="31"/>
    </row>
    <row r="10" spans="1:6" x14ac:dyDescent="0.35">
      <c r="A10" s="8"/>
      <c r="B10" s="36"/>
      <c r="C10" s="30"/>
      <c r="D10" s="30"/>
      <c r="E10" s="37"/>
      <c r="F10" s="13"/>
    </row>
    <row r="11" spans="1:6" x14ac:dyDescent="0.35">
      <c r="A11" s="8"/>
      <c r="B11" s="36"/>
      <c r="C11" s="30"/>
      <c r="D11" s="30"/>
      <c r="E11" s="37"/>
      <c r="F11" s="13"/>
    </row>
    <row r="12" spans="1:6" ht="223.25" customHeight="1" x14ac:dyDescent="0.35">
      <c r="A12" s="8"/>
      <c r="B12" s="40"/>
      <c r="C12" s="41"/>
      <c r="D12" s="41"/>
      <c r="E12" s="42"/>
      <c r="F12" s="13"/>
    </row>
    <row r="13" spans="1:6" ht="5" customHeight="1" thickBot="1" x14ac:dyDescent="0.4">
      <c r="A13" s="26"/>
      <c r="B13" s="27"/>
      <c r="C13" s="27"/>
      <c r="D13" s="27"/>
      <c r="E13" s="27"/>
      <c r="F13" s="28"/>
    </row>
  </sheetData>
  <mergeCells count="1">
    <mergeCell ref="C5:D5"/>
  </mergeCells>
  <printOptions horizontalCentered="1" verticalCentered="1"/>
  <pageMargins left="0.25" right="0.25" top="0.25" bottom="0.2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IC Risk Assessment</vt:lpstr>
      <vt:lpstr>RISK ASSESSMENT PRIORITY</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AC</cp:lastModifiedBy>
  <cp:lastPrinted>2016-07-18T22:48:04Z</cp:lastPrinted>
  <dcterms:created xsi:type="dcterms:W3CDTF">2016-07-16T21:30:03Z</dcterms:created>
  <dcterms:modified xsi:type="dcterms:W3CDTF">2021-04-30T19:15:41Z</dcterms:modified>
</cp:coreProperties>
</file>